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065" windowHeight="11760" activeTab="0"/>
  </bookViews>
  <sheets>
    <sheet name="Sheet1" sheetId="1" r:id="rId1"/>
  </sheets>
  <definedNames/>
  <calcPr fullCalcOnLoad="1"/>
</workbook>
</file>

<file path=xl/sharedStrings.xml><?xml version="1.0" encoding="utf-8"?>
<sst xmlns="http://schemas.openxmlformats.org/spreadsheetml/2006/main" count="33" uniqueCount="25">
  <si>
    <t>UNT Libraries Scholarly Publishing Services</t>
  </si>
  <si>
    <t>Online Publishing</t>
  </si>
  <si>
    <t>Fee</t>
  </si>
  <si>
    <t>Developmental Editing</t>
  </si>
  <si>
    <t>Choice (type "y" if you want this service)</t>
  </si>
  <si>
    <t>y</t>
  </si>
  <si>
    <t>Cost to you</t>
  </si>
  <si>
    <t>Substantive Editing</t>
  </si>
  <si>
    <t>Fact &amp; Citation Verification</t>
  </si>
  <si>
    <t>Mechanical Editing</t>
  </si>
  <si>
    <t>Permissions Management</t>
  </si>
  <si>
    <t>PDF Design &amp; E-book Creation</t>
  </si>
  <si>
    <t>Indexing</t>
  </si>
  <si>
    <t>Print Setup</t>
  </si>
  <si>
    <t>Custom Cover Design</t>
  </si>
  <si>
    <t>Total</t>
  </si>
  <si>
    <t>n</t>
  </si>
  <si>
    <t>Number of words in your work</t>
  </si>
  <si>
    <t>If you want your published work to contain complex formatting, such as sidebars, where exact placement on the page is important, type "y" in the cell to the right. Footnotes don't count as "complex".</t>
  </si>
  <si>
    <t>You update cells with this background color with data about your work.</t>
  </si>
  <si>
    <t>Only choose "y" if Libraries will arrange printing.</t>
  </si>
  <si>
    <t>(required)</t>
  </si>
  <si>
    <t>Fee assessed only if no form of editing chosen.</t>
  </si>
  <si>
    <t>Aquiline Books cost estimator</t>
  </si>
  <si>
    <t>This spreadsheet will help you estimate the cost to publish a book with Aquiline Books. Exact costs will vary by project.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</si>
</sst>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3">
    <xf numFmtId="0" fontId="0" fillId="0" borderId="0" xfId="0" applyFont="1" applyAlignment="1">
      <alignment/>
    </xf>
    <xf numFmtId="44" fontId="0" fillId="0" borderId="0" xfId="44" applyFont="1" applyAlignment="1">
      <alignment/>
    </xf>
    <xf numFmtId="0" fontId="32" fillId="0" borderId="0" xfId="0" applyFont="1" applyAlignment="1">
      <alignment/>
    </xf>
    <xf numFmtId="0" fontId="27" fillId="30" borderId="1" xfId="52" applyAlignment="1">
      <alignment horizontal="center"/>
    </xf>
    <xf numFmtId="164" fontId="27" fillId="30" borderId="1" xfId="42" applyNumberFormat="1" applyFont="1" applyFill="1" applyBorder="1" applyAlignment="1">
      <alignment/>
    </xf>
    <xf numFmtId="0" fontId="0" fillId="0" borderId="0" xfId="0" applyAlignment="1">
      <alignment horizontal="center"/>
    </xf>
    <xf numFmtId="0" fontId="32" fillId="0" borderId="0" xfId="0" applyFont="1" applyAlignment="1">
      <alignment horizontal="center"/>
    </xf>
    <xf numFmtId="44" fontId="20" fillId="27" borderId="1" xfId="44" applyFont="1" applyFill="1" applyBorder="1" applyAlignment="1">
      <alignment/>
    </xf>
    <xf numFmtId="44" fontId="32" fillId="0" borderId="0" xfId="44" applyFont="1" applyAlignment="1">
      <alignment/>
    </xf>
    <xf numFmtId="0" fontId="0" fillId="0" borderId="0" xfId="0" applyAlignment="1">
      <alignment wrapText="1"/>
    </xf>
    <xf numFmtId="0" fontId="27" fillId="30" borderId="1" xfId="52" applyAlignment="1">
      <alignment horizontal="center" vertical="center"/>
    </xf>
    <xf numFmtId="0" fontId="33" fillId="0" borderId="0" xfId="0" applyFont="1" applyAlignment="1">
      <alignment wrapText="1"/>
    </xf>
    <xf numFmtId="0" fontId="33" fillId="30" borderId="1" xfId="52"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0"/>
  <sheetViews>
    <sheetView tabSelected="1" zoomScalePageLayoutView="0" workbookViewId="0" topLeftCell="A1">
      <selection activeCell="C18" sqref="C18"/>
    </sheetView>
  </sheetViews>
  <sheetFormatPr defaultColWidth="9.140625" defaultRowHeight="15"/>
  <cols>
    <col min="1" max="1" width="49.00390625" style="0" bestFit="1" customWidth="1"/>
    <col min="2" max="2" width="40.28125" style="0" bestFit="1" customWidth="1"/>
    <col min="3" max="3" width="11.57421875" style="1" bestFit="1" customWidth="1"/>
    <col min="4" max="4" width="10.8515625" style="0" bestFit="1" customWidth="1"/>
  </cols>
  <sheetData>
    <row r="1" ht="15">
      <c r="A1" s="2" t="s">
        <v>0</v>
      </c>
    </row>
    <row r="2" ht="15">
      <c r="A2" s="2" t="s">
        <v>23</v>
      </c>
    </row>
    <row r="3" spans="1:2" ht="45">
      <c r="A3" s="11" t="s">
        <v>24</v>
      </c>
      <c r="B3" s="12" t="s">
        <v>19</v>
      </c>
    </row>
    <row r="5" spans="1:2" ht="15">
      <c r="A5" t="s">
        <v>17</v>
      </c>
      <c r="B5" s="4">
        <v>71656</v>
      </c>
    </row>
    <row r="6" spans="1:2" ht="60">
      <c r="A6" s="9" t="s">
        <v>18</v>
      </c>
      <c r="B6" s="10" t="s">
        <v>16</v>
      </c>
    </row>
    <row r="8" spans="1:3" s="2" customFormat="1" ht="15">
      <c r="A8" s="2" t="s">
        <v>2</v>
      </c>
      <c r="B8" s="6" t="s">
        <v>4</v>
      </c>
      <c r="C8" s="8" t="s">
        <v>6</v>
      </c>
    </row>
    <row r="9" spans="1:4" ht="15">
      <c r="A9" t="s">
        <v>1</v>
      </c>
      <c r="B9" s="5" t="s">
        <v>21</v>
      </c>
      <c r="C9" s="1">
        <f>IF(AND(B10="n",B11="n",B13="n"),0.011*B5,0)</f>
        <v>0</v>
      </c>
      <c r="D9" t="s">
        <v>22</v>
      </c>
    </row>
    <row r="10" spans="1:3" ht="15">
      <c r="A10" t="s">
        <v>3</v>
      </c>
      <c r="B10" s="3" t="s">
        <v>5</v>
      </c>
      <c r="C10" s="7">
        <f>IF(B10="y",0.022*B5,0)</f>
        <v>1576.432</v>
      </c>
    </row>
    <row r="11" spans="1:3" ht="15">
      <c r="A11" t="s">
        <v>7</v>
      </c>
      <c r="B11" s="3" t="s">
        <v>5</v>
      </c>
      <c r="C11" s="7">
        <f>IF(B11="y",0.025*B5,0)</f>
        <v>1791.4</v>
      </c>
    </row>
    <row r="12" spans="1:3" ht="15">
      <c r="A12" t="s">
        <v>8</v>
      </c>
      <c r="B12" s="3" t="s">
        <v>5</v>
      </c>
      <c r="C12" s="7">
        <f>IF(B12="y",0.011*B5,0)</f>
        <v>788.216</v>
      </c>
    </row>
    <row r="13" spans="1:3" ht="15">
      <c r="A13" t="s">
        <v>9</v>
      </c>
      <c r="B13" s="3" t="s">
        <v>5</v>
      </c>
      <c r="C13" s="7">
        <f>IF(B13="y",0.014*B5,0)</f>
        <v>1003.184</v>
      </c>
    </row>
    <row r="14" spans="1:3" ht="15">
      <c r="A14" t="s">
        <v>10</v>
      </c>
      <c r="B14" s="3" t="s">
        <v>5</v>
      </c>
      <c r="C14" s="7">
        <f>IF(B14="y",0.014*B5,0)</f>
        <v>1003.184</v>
      </c>
    </row>
    <row r="15" spans="1:3" ht="15">
      <c r="A15" t="s">
        <v>11</v>
      </c>
      <c r="B15" s="3" t="s">
        <v>5</v>
      </c>
      <c r="C15" s="7">
        <f>IF(B15="y",IF(B6="y",(0.005*B5)+(0.008*B5),(IF((0.001*B5)&gt;90,90,0.001*B5))),0)</f>
        <v>71.656</v>
      </c>
    </row>
    <row r="16" spans="1:3" ht="15">
      <c r="A16" t="s">
        <v>12</v>
      </c>
      <c r="B16" s="3" t="s">
        <v>5</v>
      </c>
      <c r="C16" s="7">
        <f>IF(B16="y",0.009*B5,0)</f>
        <v>644.904</v>
      </c>
    </row>
    <row r="17" spans="1:4" ht="15">
      <c r="A17" t="s">
        <v>13</v>
      </c>
      <c r="B17" s="3" t="s">
        <v>5</v>
      </c>
      <c r="C17" s="1">
        <f>IF(B17="y",140,0)</f>
        <v>140</v>
      </c>
      <c r="D17" t="s">
        <v>20</v>
      </c>
    </row>
    <row r="18" spans="1:3" ht="15">
      <c r="A18" t="s">
        <v>14</v>
      </c>
      <c r="B18" s="3" t="s">
        <v>5</v>
      </c>
      <c r="C18" s="7">
        <f>IF(B18="y",412.822,0)</f>
        <v>412.822</v>
      </c>
    </row>
    <row r="20" spans="2:3" ht="15">
      <c r="B20" t="s">
        <v>15</v>
      </c>
      <c r="C20" s="7">
        <f>SUM(C9:C19)</f>
        <v>7431.798000000001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UNT Libraries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Hawkins, Kevin</dc:creator>
  <cp:keywords/>
  <dc:description/>
  <cp:lastModifiedBy>Hawkins, Kevin</cp:lastModifiedBy>
  <dcterms:created xsi:type="dcterms:W3CDTF">2014-11-26T20:40:11Z</dcterms:created>
  <dcterms:modified xsi:type="dcterms:W3CDTF">2021-10-19T17:45:45Z</dcterms:modified>
  <cp:category/>
  <cp:version/>
  <cp:contentType/>
  <cp:contentStatus/>
</cp:coreProperties>
</file>